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2" windowHeight="8472" activeTab="1"/>
  </bookViews>
  <sheets>
    <sheet name="Consultants" sheetId="1" r:id="rId1"/>
    <sheet name="Ateliers" sheetId="2" r:id="rId2"/>
    <sheet name="Materiels" sheetId="3" r:id="rId3"/>
  </sheets>
  <definedNames/>
  <calcPr fullCalcOnLoad="1"/>
</workbook>
</file>

<file path=xl/sharedStrings.xml><?xml version="1.0" encoding="utf-8"?>
<sst xmlns="http://schemas.openxmlformats.org/spreadsheetml/2006/main" count="165" uniqueCount="113">
  <si>
    <t>Qté</t>
  </si>
  <si>
    <t>Firme/Cabinet/Bureau d'étude</t>
  </si>
  <si>
    <t>Qualifications/Experiences requises (Diplômes, Années d'expériences, compétences,langues)</t>
  </si>
  <si>
    <t>Unité</t>
  </si>
  <si>
    <t xml:space="preserve">Période  souhaitée </t>
  </si>
  <si>
    <t>Thèmatique  Générique</t>
  </si>
  <si>
    <t>Thématique spécifique</t>
  </si>
  <si>
    <t xml:space="preserve">Consultant Individuel  international </t>
  </si>
  <si>
    <t xml:space="preserve">Consultant Individuel  National </t>
  </si>
  <si>
    <t>Juil à Sept 2017</t>
  </si>
  <si>
    <t>1 consultant</t>
  </si>
  <si>
    <t>Produit 1.1 Le processus de réforme du secteur de la sécurité dans sa globalité est soutenu techniquement et politiquement, ses enjeux sont compris par les acteurs politiques informés</t>
  </si>
  <si>
    <t>1.1.1 Appui au CTO-RSS (ou son successeur)
- Renforcement de capacités</t>
  </si>
  <si>
    <t>1.1.2 Plaidoyer pour une appropriation efficace de la RSS par les Gouvernants
- Elaboration d’une stratégie de communication sur la RSS 
- Materiels de sensibilisation</t>
  </si>
  <si>
    <t>ARSSAM</t>
  </si>
  <si>
    <t>2-3</t>
  </si>
  <si>
    <t>Produit 1.2 Une vision nationale de la sécurité répondant aux réalités des défis sécuritaires sur le territoire malgache est développée et permet une planification et formulation stratégique pour chaque FDS</t>
  </si>
  <si>
    <t>1.2.1 Revoir les besoins de sécurité du pays
- consultant international et national</t>
  </si>
  <si>
    <t>1.2.3 Evaluation et analyse de la législation nationale, des règles et des procédures pour la gestion des armes des FDS et des civils
- consultant international et national
- enquête sur l’accès des civils aux armes légères (small arms survey)</t>
  </si>
  <si>
    <t>1 Cabinet d'étude</t>
  </si>
  <si>
    <t>1.2.4 Harmonisation des textes relatifs à la sécurité communautaire
- consultant pour l'évaluation des textes sur la sécurité communautaire en vigueur</t>
  </si>
  <si>
    <t>4-5</t>
  </si>
  <si>
    <t>6-7-8</t>
  </si>
  <si>
    <t>9</t>
  </si>
  <si>
    <t>Produit 1.3. La participation et le rôle des femmes dans le secteur de la sécurité sont renforcés</t>
  </si>
  <si>
    <t>1.3.1. Appuyer la réforme des critères de recrutement
- consultant pour revoir les critères et proposer des politiques de ressources humaines respectueuses de la famille</t>
  </si>
  <si>
    <t>10</t>
  </si>
  <si>
    <t>1.3.3 Développer des lignes directrices relatives aux infrastructures et réhabiliter une infrastructure pilote
- consultants pour revue des plans/types pour donner un caractère « genré » des différentes infrastructures</t>
  </si>
  <si>
    <t>11-12</t>
  </si>
  <si>
    <t>Produit 2.2. Les FDS sont sensibilisés et formés sur l’attitude de Police de proximité, pour gérer et traiter avec les citoyens, y compris sur les questions de VBG</t>
  </si>
  <si>
    <t xml:space="preserve">2.2.1. Sensibilisation sur le concept de « police de proximité » 
- évaluation des besoins de formation
- 'duplication de materiels de sensibilisation aux bénéfices d’une police de proximité </t>
  </si>
  <si>
    <t>2.2.2 Adapter les modules de formation pertinents
- 'consultant pour élaborer ou adapter le module de formation</t>
  </si>
  <si>
    <t>13-14-15</t>
  </si>
  <si>
    <t>16</t>
  </si>
  <si>
    <t>Produit 2.4. Les FDS gèrent plus efficacement leurs stocks d’armes</t>
  </si>
  <si>
    <t>2.4.3 Mettre à jour les procédures de gestion de stock d’armes des FDS
- consultants pour la mise à jour des textes et des instructions opérationnelles sur la circulation des armes et la gestion des stocks d’armes</t>
  </si>
  <si>
    <t xml:space="preserve">2.4.4 Fournir les moyens techniques et les compétences pour un marquage et un enregistrement d’armes selon les standards internationaux
- expert informatique pour le développement d’un modèle d’informatisation des registres des armes et munitions (y compris les armes saisies) et d'un modèle d’informatisation des permis d'armes possédées par les civils </t>
  </si>
  <si>
    <t>17-18</t>
  </si>
  <si>
    <t>19-20</t>
  </si>
  <si>
    <t>Produit 3.2. Les institutions et mécanismes de contrôle étatiques jouent un rôle accru et responsable dans l’exercice de leurs fonctions de contrôle démocratique des forces de défense et de sécurité</t>
  </si>
  <si>
    <t>3.2.1 Renforcement des capacités des parlementaires et du staff de l’AN et du Sénat sur la RSS
- expert formateur</t>
  </si>
  <si>
    <t>21</t>
  </si>
  <si>
    <t>Produit 4.1. Les forces de sécurité développent une « approche de proximité » de la population</t>
  </si>
  <si>
    <t>22</t>
  </si>
  <si>
    <t>4.1.1 Dialogue entre les représentants des FDS, des autorités locales et de la société civile (en particulier les organisations de femmes et de jeunes)
- organisation des sessions de dialogue dans la Capitale et dans les Provinces</t>
  </si>
  <si>
    <t>4.1.2 Développement d’un modèle de plan de sécurité Communautaire
- développement d’un modèle de plan et validation</t>
  </si>
  <si>
    <t>23</t>
  </si>
  <si>
    <t xml:space="preserve">
1 consultant
</t>
  </si>
  <si>
    <t>Juin à Juillet 2017</t>
  </si>
  <si>
    <t>Juil à Juillet 2017</t>
  </si>
  <si>
    <t xml:space="preserve">Mai à Juin 2017        </t>
  </si>
  <si>
    <t>Tableau de collecte d'information sur les besoins en services de consultance pour le deuxieme trimestre 2017</t>
  </si>
  <si>
    <t>Atelier</t>
  </si>
  <si>
    <t>Nb Pers</t>
  </si>
  <si>
    <t>Lieu</t>
  </si>
  <si>
    <t>Montant</t>
  </si>
  <si>
    <t>DSA</t>
  </si>
  <si>
    <t>Total</t>
  </si>
  <si>
    <t>Date prévue</t>
  </si>
  <si>
    <t>Atelier de sensibilisation à Tanà</t>
  </si>
  <si>
    <t>Antananarivo</t>
  </si>
  <si>
    <t>Atelier de sensibilisation en province</t>
  </si>
  <si>
    <t>Juin au Juillet 2017</t>
  </si>
  <si>
    <t>Tableau de previsions des  les ateliers pour le deuxieme trimestre 2017</t>
  </si>
  <si>
    <t>Activité</t>
  </si>
  <si>
    <t>1.1.1 Appui au CTO-RSS (ou son successeur)</t>
  </si>
  <si>
    <t>1.1.2 Plaidoyer pour une appropriation efficace de la RSS par les Gouvernants</t>
  </si>
  <si>
    <t>1.2.1 Revoir les besoins de sécurité du pays</t>
  </si>
  <si>
    <t>Ateliers de restitution</t>
  </si>
  <si>
    <t>Ateliers de revue en province</t>
  </si>
  <si>
    <t>Atelier national de validation</t>
  </si>
  <si>
    <t>1.2.3 Evaluation et analyse de la législation nationale, des règles et des procédures pour la gestion des armes des FDS et des civils</t>
  </si>
  <si>
    <t xml:space="preserve">Atelier de validation </t>
  </si>
  <si>
    <t>Atelier de validation de l'enquete</t>
  </si>
  <si>
    <t>1.2.4 Harmonisation des textes relatifs à la sécurité communautaire</t>
  </si>
  <si>
    <t>1.3.1. Appuyer la réforme des critères de recrutement</t>
  </si>
  <si>
    <t>1.3.3 Développer des lignes directrices relatives aux infrastructures et réhabiliter une infrastructure pilote</t>
  </si>
  <si>
    <t xml:space="preserve">2.2.1. Sensibilisation sur le concept de « police de proximité » </t>
  </si>
  <si>
    <t>Evaluation des besoins de formation</t>
  </si>
  <si>
    <t>2.4.3 Mettre à jour les procédures de gestion de stock d’armes des FDS</t>
  </si>
  <si>
    <t>2.4.4 Fournir les moyens techniques et les compétences pour un marquage et un enregistrement d’armes selon les standards internationaux</t>
  </si>
  <si>
    <t>3.2.1 Renforcement des capacités des parlementaires et du staff de l’AN et du Sénat sur la RSS</t>
  </si>
  <si>
    <t xml:space="preserve">Atelier de renforcement de capacités </t>
  </si>
  <si>
    <t>4.1.1 Dialogue entre les représentants des FDS, des autorités locales et de la société civile (en particulier les organisations de femmes et de jeunes)</t>
  </si>
  <si>
    <t>4.1.2 Développement d’un modèle de plan de sécurité Communautaire</t>
  </si>
  <si>
    <t>Ref</t>
  </si>
  <si>
    <t>Descriptions</t>
  </si>
  <si>
    <t>SOUS-PRODUITS</t>
  </si>
  <si>
    <t>Activités</t>
  </si>
  <si>
    <t>Qty</t>
  </si>
  <si>
    <t>Budget  (USD)</t>
  </si>
  <si>
    <t>Delivery Plan (date de mise à disposition du bien ou du service demandé).</t>
  </si>
  <si>
    <t>Résultat 1 : Une vision et des politiques de la RSS sont développées de manière participative, tournées vers la protection du citoyen et des biens, et ils sont traduits dans des plans stratégiques et opérationnels inclusifs et réalistes</t>
  </si>
  <si>
    <t>-</t>
  </si>
  <si>
    <t>Montant en USD</t>
  </si>
  <si>
    <t>Tableau de collecte d'information sur les besoins en Materiels  pour le deuxieme trimestre 2017</t>
  </si>
  <si>
    <t xml:space="preserve">
1 prestataire</t>
  </si>
  <si>
    <t xml:space="preserve">
1 Cabinet d'étude</t>
  </si>
  <si>
    <t xml:space="preserve">
UN STAFF </t>
  </si>
  <si>
    <t xml:space="preserve">
14 500,00
30 400,00</t>
  </si>
  <si>
    <t xml:space="preserve">
1 consultant</t>
  </si>
  <si>
    <t xml:space="preserve">
1 consultant
</t>
  </si>
  <si>
    <t xml:space="preserve">
1 prestataire </t>
  </si>
  <si>
    <t>Toliara (tbc)</t>
  </si>
  <si>
    <t xml:space="preserve"> Juin 2017</t>
  </si>
  <si>
    <t>Atelier de restitution des nouvelles procédures</t>
  </si>
  <si>
    <t>Mission d'évaluation en province</t>
  </si>
  <si>
    <t>Organisation de sessions de dialogue et porte ouverte à Tana</t>
  </si>
  <si>
    <t>- Dotation de desktops</t>
  </si>
  <si>
    <t>- Dotation de meubles de bureau</t>
  </si>
  <si>
    <t xml:space="preserve"> Tables de bureau grandes (pour directeurs)</t>
  </si>
  <si>
    <t>Chaise de bureau à roulette confortable de direction</t>
  </si>
  <si>
    <t>Chaises de bureau à roulette plus petites (pour les tables petites des services)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</si>
</sst>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2]\ #,##0.00_);[Red]\([$€-2]\ #,##0.00\)"/>
    <numFmt numFmtId="175" formatCode="[$-40C]dddd\ d\ mmmm\ yyyy"/>
  </numFmts>
  <fonts count="47">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8"/>
      <name val="Calibri"/>
      <family val="2"/>
    </font>
    <font>
      <b/>
      <sz val="14"/>
      <color indexed="8"/>
      <name val="Calibri"/>
      <family val="2"/>
    </font>
    <font>
      <sz val="10"/>
      <color indexed="8"/>
      <name val="Calibri"/>
      <family val="2"/>
    </font>
    <font>
      <b/>
      <sz val="12"/>
      <color indexed="8"/>
      <name val="Times New Roman"/>
      <family val="1"/>
    </font>
    <font>
      <b/>
      <sz val="12"/>
      <color indexed="8"/>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2"/>
      <color theme="1"/>
      <name val="Times New Roman"/>
      <family val="1"/>
    </font>
    <font>
      <b/>
      <sz val="18"/>
      <color theme="1"/>
      <name val="Calibri"/>
      <family val="2"/>
    </font>
    <font>
      <b/>
      <sz val="14"/>
      <color theme="1"/>
      <name val="Calibri"/>
      <family val="2"/>
    </font>
    <font>
      <sz val="11"/>
      <color rgb="FF000000"/>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3499799966812134"/>
        <bgColor indexed="64"/>
      </patternFill>
    </fill>
    <fill>
      <patternFill patternType="solid">
        <fgColor rgb="FFFFC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left style="medium"/>
      <right style="medium"/>
      <top style="thin"/>
      <bottom style="thin"/>
    </border>
    <border>
      <left style="thin"/>
      <right style="medium"/>
      <top style="thin"/>
      <bottom>
        <color indexed="63"/>
      </bottom>
    </border>
    <border>
      <left style="thin"/>
      <right style="thin"/>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medium"/>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39">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10" xfId="0" applyBorder="1" applyAlignment="1">
      <alignment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left" vertical="top" wrapText="1"/>
    </xf>
    <xf numFmtId="0" fontId="0" fillId="0" borderId="13" xfId="0" applyBorder="1" applyAlignment="1">
      <alignment horizontal="center" vertical="top"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14" xfId="0" applyBorder="1" applyAlignment="1">
      <alignment horizontal="left" vertical="top" wrapText="1"/>
    </xf>
    <xf numFmtId="0" fontId="0" fillId="0" borderId="15" xfId="0" applyBorder="1" applyAlignment="1">
      <alignment horizontal="center" vertical="top" wrapText="1"/>
    </xf>
    <xf numFmtId="49" fontId="0" fillId="0" borderId="16"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0" fontId="0" fillId="0" borderId="10" xfId="0" applyBorder="1" applyAlignment="1">
      <alignment horizontal="left" vertical="top" wrapText="1"/>
    </xf>
    <xf numFmtId="49" fontId="0" fillId="0" borderId="19" xfId="0" applyNumberFormat="1" applyBorder="1" applyAlignment="1">
      <alignment horizontal="center" vertical="center" wrapText="1"/>
    </xf>
    <xf numFmtId="49" fontId="0" fillId="0" borderId="19" xfId="0" applyNumberFormat="1" applyBorder="1" applyAlignment="1">
      <alignment horizontal="center" vertical="center"/>
    </xf>
    <xf numFmtId="49" fontId="0" fillId="0" borderId="0" xfId="0" applyNumberFormat="1" applyAlignment="1">
      <alignment horizontal="center" vertical="center"/>
    </xf>
    <xf numFmtId="0" fontId="0" fillId="0" borderId="10" xfId="0" applyBorder="1" applyAlignment="1" quotePrefix="1">
      <alignment horizontal="left" vertical="top" wrapText="1"/>
    </xf>
    <xf numFmtId="0" fontId="0" fillId="0" borderId="0" xfId="0" applyAlignment="1">
      <alignment horizontal="left" vertical="top" wrapText="1"/>
    </xf>
    <xf numFmtId="0" fontId="0" fillId="33" borderId="15" xfId="0" applyFill="1" applyBorder="1" applyAlignment="1">
      <alignment horizontal="center" vertical="top" wrapText="1"/>
    </xf>
    <xf numFmtId="0" fontId="0" fillId="0" borderId="15" xfId="0" applyBorder="1" applyAlignment="1">
      <alignment horizontal="center" vertical="center" wrapText="1"/>
    </xf>
    <xf numFmtId="0" fontId="0" fillId="0" borderId="19" xfId="0" applyBorder="1" applyAlignment="1">
      <alignment vertical="center" wrapText="1"/>
    </xf>
    <xf numFmtId="0" fontId="0" fillId="34" borderId="15" xfId="0" applyFill="1" applyBorder="1" applyAlignment="1">
      <alignment horizontal="center" vertical="top" wrapText="1"/>
    </xf>
    <xf numFmtId="0" fontId="0" fillId="34" borderId="20" xfId="0" applyFill="1" applyBorder="1" applyAlignment="1">
      <alignment horizontal="center" vertical="center" wrapText="1"/>
    </xf>
    <xf numFmtId="0" fontId="0" fillId="34" borderId="19" xfId="0" applyFill="1" applyBorder="1" applyAlignment="1">
      <alignment vertical="top" wrapText="1"/>
    </xf>
    <xf numFmtId="0" fontId="0" fillId="34" borderId="11" xfId="0" applyFill="1" applyBorder="1" applyAlignment="1">
      <alignment horizontal="center" vertical="center" wrapText="1"/>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0" fillId="34" borderId="10" xfId="0" applyFill="1" applyBorder="1" applyAlignment="1" quotePrefix="1">
      <alignment vertical="center" wrapText="1"/>
    </xf>
    <xf numFmtId="0" fontId="0" fillId="34" borderId="10" xfId="0" applyFill="1" applyBorder="1" applyAlignment="1">
      <alignment vertical="center"/>
    </xf>
    <xf numFmtId="3" fontId="0" fillId="34" borderId="10" xfId="0" applyNumberFormat="1" applyFill="1" applyBorder="1" applyAlignment="1">
      <alignment vertical="center"/>
    </xf>
    <xf numFmtId="0" fontId="0" fillId="0" borderId="10" xfId="0" applyBorder="1" applyAlignment="1" quotePrefix="1">
      <alignment vertical="center" wrapText="1"/>
    </xf>
    <xf numFmtId="0" fontId="0" fillId="0" borderId="10" xfId="0" applyBorder="1" applyAlignment="1">
      <alignment vertical="center"/>
    </xf>
    <xf numFmtId="3" fontId="0" fillId="0" borderId="10" xfId="0" applyNumberFormat="1" applyBorder="1" applyAlignment="1">
      <alignment vertical="center"/>
    </xf>
    <xf numFmtId="17" fontId="0" fillId="0" borderId="10" xfId="0" applyNumberFormat="1" applyBorder="1" applyAlignment="1">
      <alignment vertical="center"/>
    </xf>
    <xf numFmtId="0" fontId="0" fillId="0" borderId="10" xfId="0" applyBorder="1" applyAlignment="1">
      <alignment vertical="center" wrapText="1"/>
    </xf>
    <xf numFmtId="0" fontId="0" fillId="0" borderId="21" xfId="0" applyBorder="1" applyAlignment="1">
      <alignment horizontal="left" vertical="center" wrapText="1"/>
    </xf>
    <xf numFmtId="0" fontId="25" fillId="34" borderId="10" xfId="0" applyFont="1" applyFill="1" applyBorder="1" applyAlignment="1">
      <alignment vertical="center"/>
    </xf>
    <xf numFmtId="3" fontId="25" fillId="34" borderId="10" xfId="0" applyNumberFormat="1" applyFont="1" applyFill="1" applyBorder="1" applyAlignment="1">
      <alignment vertical="center"/>
    </xf>
    <xf numFmtId="0" fontId="0" fillId="34" borderId="10" xfId="0" applyFill="1" applyBorder="1" applyAlignment="1">
      <alignment vertical="center" wrapText="1"/>
    </xf>
    <xf numFmtId="0" fontId="0"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xf>
    <xf numFmtId="0" fontId="41" fillId="35" borderId="10" xfId="0" applyFont="1" applyFill="1" applyBorder="1" applyAlignment="1">
      <alignment horizontal="center" vertical="center" wrapText="1"/>
    </xf>
    <xf numFmtId="0" fontId="0" fillId="34" borderId="12" xfId="0" applyFill="1" applyBorder="1" applyAlignment="1">
      <alignment wrapText="1"/>
    </xf>
    <xf numFmtId="0" fontId="0" fillId="34" borderId="10" xfId="0" applyFill="1" applyBorder="1" applyAlignment="1">
      <alignment wrapText="1"/>
    </xf>
    <xf numFmtId="3" fontId="0" fillId="34" borderId="10" xfId="0" applyNumberFormat="1" applyFill="1" applyBorder="1" applyAlignment="1">
      <alignment horizontal="center" vertical="center"/>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43" fontId="38" fillId="0" borderId="24" xfId="45" applyFont="1" applyBorder="1" applyAlignment="1">
      <alignment vertical="center" wrapText="1"/>
    </xf>
    <xf numFmtId="43" fontId="38" fillId="0" borderId="24" xfId="45" applyFont="1" applyBorder="1" applyAlignment="1">
      <alignment horizontal="right" vertical="center" wrapText="1"/>
    </xf>
    <xf numFmtId="0" fontId="0" fillId="34" borderId="13" xfId="0" applyFill="1" applyBorder="1" applyAlignment="1">
      <alignment horizontal="center" vertical="center" wrapText="1"/>
    </xf>
    <xf numFmtId="0" fontId="0" fillId="34" borderId="24" xfId="0" applyFill="1" applyBorder="1" applyAlignment="1">
      <alignment horizontal="center" vertical="center" wrapText="1"/>
    </xf>
    <xf numFmtId="0" fontId="0" fillId="0" borderId="24" xfId="0" applyBorder="1" applyAlignment="1">
      <alignment vertical="center" wrapText="1"/>
    </xf>
    <xf numFmtId="43" fontId="38" fillId="0" borderId="10" xfId="45" applyFont="1" applyBorder="1" applyAlignment="1">
      <alignment horizontal="right" vertical="center" wrapText="1"/>
    </xf>
    <xf numFmtId="0" fontId="0" fillId="34" borderId="10" xfId="0" applyFill="1" applyBorder="1" applyAlignment="1">
      <alignment/>
    </xf>
    <xf numFmtId="0" fontId="0" fillId="34" borderId="15" xfId="0" applyFill="1" applyBorder="1" applyAlignment="1">
      <alignment horizontal="center" vertical="center" wrapText="1"/>
    </xf>
    <xf numFmtId="0" fontId="0" fillId="34" borderId="10" xfId="0" applyFill="1" applyBorder="1" applyAlignment="1">
      <alignment horizontal="center" vertical="center"/>
    </xf>
    <xf numFmtId="0" fontId="0" fillId="34" borderId="24" xfId="0" applyFill="1" applyBorder="1" applyAlignment="1">
      <alignment vertical="center" wrapText="1"/>
    </xf>
    <xf numFmtId="0" fontId="0" fillId="34" borderId="21" xfId="0" applyFill="1" applyBorder="1" applyAlignment="1">
      <alignment vertical="top" wrapText="1"/>
    </xf>
    <xf numFmtId="0" fontId="0" fillId="34" borderId="25" xfId="0" applyFill="1" applyBorder="1" applyAlignment="1">
      <alignment horizontal="center" vertical="top" wrapText="1"/>
    </xf>
    <xf numFmtId="0" fontId="0" fillId="34" borderId="26" xfId="0" applyFill="1" applyBorder="1" applyAlignment="1">
      <alignment horizontal="center" vertical="top" wrapText="1"/>
    </xf>
    <xf numFmtId="0" fontId="0" fillId="34" borderId="27" xfId="0" applyFill="1" applyBorder="1" applyAlignment="1">
      <alignment vertical="top" wrapText="1"/>
    </xf>
    <xf numFmtId="0" fontId="41" fillId="35" borderId="12"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center"/>
    </xf>
    <xf numFmtId="0" fontId="41" fillId="35"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left" vertical="top" wrapText="1"/>
    </xf>
    <xf numFmtId="0" fontId="41" fillId="35" borderId="1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41" fillId="35" borderId="33" xfId="0" applyFont="1" applyFill="1" applyBorder="1" applyAlignment="1">
      <alignment horizontal="center"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quotePrefix="1">
      <alignment horizontal="left" vertical="center" wrapText="1"/>
    </xf>
    <xf numFmtId="0" fontId="0" fillId="0" borderId="21" xfId="0" applyBorder="1" applyAlignment="1" quotePrefix="1">
      <alignment horizontal="left" vertical="center" wrapText="1"/>
    </xf>
    <xf numFmtId="0" fontId="0" fillId="0" borderId="10" xfId="0" applyBorder="1" applyAlignment="1">
      <alignment horizontal="left" vertical="center" wrapText="1"/>
    </xf>
    <xf numFmtId="0" fontId="40" fillId="0" borderId="0" xfId="0" applyFont="1" applyAlignment="1">
      <alignment/>
    </xf>
    <xf numFmtId="0" fontId="0" fillId="0" borderId="34" xfId="0" applyFont="1" applyBorder="1" applyAlignment="1" quotePrefix="1">
      <alignment vertical="center" wrapText="1"/>
    </xf>
    <xf numFmtId="0" fontId="44" fillId="0" borderId="0" xfId="0" applyFont="1" applyAlignment="1">
      <alignment vertical="center"/>
    </xf>
    <xf numFmtId="0" fontId="40" fillId="0" borderId="35" xfId="0" applyFont="1" applyBorder="1" applyAlignment="1">
      <alignment/>
    </xf>
    <xf numFmtId="0" fontId="0" fillId="0" borderId="36" xfId="0" applyFont="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quotePrefix="1">
      <alignment vertical="center" wrapText="1"/>
    </xf>
    <xf numFmtId="0" fontId="0" fillId="0" borderId="39" xfId="0" applyFont="1" applyBorder="1" applyAlignment="1">
      <alignment vertical="center" wrapText="1"/>
    </xf>
    <xf numFmtId="0" fontId="0" fillId="0" borderId="31" xfId="0" applyFont="1" applyBorder="1" applyAlignment="1">
      <alignment vertical="center" wrapText="1"/>
    </xf>
    <xf numFmtId="43" fontId="38" fillId="0" borderId="24" xfId="45" applyFont="1" applyBorder="1" applyAlignment="1">
      <alignment horizontal="right" vertical="top" wrapText="1"/>
    </xf>
    <xf numFmtId="0" fontId="0" fillId="0" borderId="10" xfId="0" applyBorder="1" applyAlignment="1">
      <alignment horizontal="center" vertical="top" wrapText="1"/>
    </xf>
    <xf numFmtId="0" fontId="0" fillId="0" borderId="10" xfId="0" applyFill="1" applyBorder="1" applyAlignment="1">
      <alignment vertical="center"/>
    </xf>
    <xf numFmtId="17" fontId="0" fillId="0" borderId="10" xfId="0" applyNumberFormat="1" applyBorder="1" applyAlignment="1">
      <alignment horizontal="left" vertical="center"/>
    </xf>
    <xf numFmtId="0" fontId="0" fillId="0" borderId="0" xfId="0" applyFont="1" applyAlignment="1">
      <alignment/>
    </xf>
    <xf numFmtId="0" fontId="0" fillId="0" borderId="0" xfId="0" applyFont="1" applyAlignment="1">
      <alignment horizontal="center"/>
    </xf>
    <xf numFmtId="0" fontId="0" fillId="0" borderId="40" xfId="0" applyFont="1" applyBorder="1" applyAlignment="1">
      <alignment horizontal="center" vertical="center" wrapText="1"/>
    </xf>
    <xf numFmtId="0" fontId="0" fillId="0" borderId="0" xfId="0" applyFont="1" applyAlignment="1">
      <alignment vertical="center" wrapText="1"/>
    </xf>
    <xf numFmtId="0" fontId="0" fillId="0" borderId="30" xfId="0" applyFont="1" applyBorder="1" applyAlignment="1">
      <alignment vertical="center" wrapText="1"/>
    </xf>
    <xf numFmtId="0" fontId="0" fillId="0" borderId="41" xfId="0" applyFont="1" applyBorder="1" applyAlignment="1">
      <alignment horizontal="center" vertical="center" wrapText="1"/>
    </xf>
    <xf numFmtId="0" fontId="0" fillId="0" borderId="0" xfId="0" applyFont="1" applyAlignment="1">
      <alignment vertical="center"/>
    </xf>
    <xf numFmtId="0" fontId="45" fillId="35" borderId="30" xfId="0" applyFont="1" applyFill="1" applyBorder="1" applyAlignment="1">
      <alignment horizontal="center" vertical="center" wrapText="1"/>
    </xf>
    <xf numFmtId="0" fontId="45" fillId="35" borderId="35" xfId="0" applyFont="1" applyFill="1" applyBorder="1" applyAlignment="1">
      <alignment horizontal="center" vertical="center" wrapText="1"/>
    </xf>
    <xf numFmtId="0" fontId="45" fillId="35" borderId="37" xfId="0" applyFont="1" applyFill="1" applyBorder="1" applyAlignment="1">
      <alignment horizontal="center" vertical="center" wrapText="1"/>
    </xf>
    <xf numFmtId="0" fontId="45" fillId="35" borderId="42" xfId="0" applyFont="1" applyFill="1" applyBorder="1" applyAlignment="1">
      <alignment horizontal="center" vertical="center" wrapText="1"/>
    </xf>
    <xf numFmtId="0" fontId="45" fillId="35" borderId="41" xfId="0" applyFont="1" applyFill="1" applyBorder="1" applyAlignment="1">
      <alignment horizontal="center" vertical="center" wrapText="1"/>
    </xf>
    <xf numFmtId="0" fontId="45" fillId="35" borderId="38" xfId="0" applyFont="1" applyFill="1" applyBorder="1" applyAlignment="1">
      <alignment horizontal="center" vertical="center" wrapText="1"/>
    </xf>
    <xf numFmtId="0" fontId="45" fillId="35" borderId="38" xfId="0" applyFont="1" applyFill="1" applyBorder="1" applyAlignment="1">
      <alignment horizontal="center" vertical="center" wrapText="1"/>
    </xf>
    <xf numFmtId="0" fontId="45" fillId="35" borderId="39" xfId="0" applyFont="1" applyFill="1" applyBorder="1" applyAlignment="1">
      <alignment horizontal="center" vertical="center" wrapText="1"/>
    </xf>
    <xf numFmtId="0" fontId="45" fillId="35" borderId="31" xfId="0" applyFont="1" applyFill="1" applyBorder="1" applyAlignment="1">
      <alignment horizontal="center" vertical="center" wrapText="1"/>
    </xf>
    <xf numFmtId="0" fontId="45" fillId="35" borderId="31" xfId="0" applyFont="1" applyFill="1" applyBorder="1" applyAlignment="1">
      <alignment horizontal="center" vertical="center" wrapText="1"/>
    </xf>
    <xf numFmtId="0" fontId="45" fillId="35" borderId="41" xfId="0" applyFont="1" applyFill="1" applyBorder="1" applyAlignment="1">
      <alignment horizontal="center" vertical="center" wrapText="1"/>
    </xf>
    <xf numFmtId="0" fontId="46" fillId="0" borderId="42" xfId="0" applyFont="1" applyBorder="1" applyAlignment="1">
      <alignment horizontal="center" vertical="center"/>
    </xf>
    <xf numFmtId="3" fontId="46" fillId="0" borderId="42" xfId="0" applyNumberFormat="1" applyFont="1" applyBorder="1" applyAlignment="1">
      <alignment horizontal="center" vertical="center"/>
    </xf>
    <xf numFmtId="17" fontId="46" fillId="0" borderId="42" xfId="0" applyNumberFormat="1" applyFont="1" applyBorder="1" applyAlignment="1">
      <alignment vertical="center"/>
    </xf>
    <xf numFmtId="0" fontId="46" fillId="0" borderId="41" xfId="0" applyFont="1" applyBorder="1" applyAlignment="1">
      <alignment horizontal="center" vertical="center"/>
    </xf>
    <xf numFmtId="3" fontId="46" fillId="0" borderId="41" xfId="0" applyNumberFormat="1" applyFont="1" applyBorder="1" applyAlignment="1">
      <alignment horizontal="center" vertical="center"/>
    </xf>
    <xf numFmtId="0" fontId="46" fillId="0" borderId="41" xfId="0" applyFont="1" applyBorder="1" applyAlignment="1">
      <alignment vertical="center"/>
    </xf>
    <xf numFmtId="0" fontId="46" fillId="0" borderId="42" xfId="0" applyFont="1" applyBorder="1" applyAlignment="1">
      <alignment horizontal="center" vertical="center"/>
    </xf>
    <xf numFmtId="0" fontId="46" fillId="0" borderId="40" xfId="0" applyFont="1" applyBorder="1" applyAlignment="1">
      <alignment horizontal="center" vertical="center"/>
    </xf>
    <xf numFmtId="0" fontId="46" fillId="0" borderId="40" xfId="0" applyFont="1" applyBorder="1" applyAlignment="1">
      <alignment horizontal="center" vertical="center"/>
    </xf>
    <xf numFmtId="3" fontId="46" fillId="0" borderId="40" xfId="0" applyNumberFormat="1" applyFont="1" applyBorder="1" applyAlignment="1">
      <alignment horizontal="center" vertical="center"/>
    </xf>
    <xf numFmtId="17" fontId="46" fillId="0" borderId="40" xfId="0" applyNumberFormat="1" applyFont="1" applyBorder="1" applyAlignment="1">
      <alignment vertical="center"/>
    </xf>
    <xf numFmtId="0" fontId="46" fillId="0" borderId="41" xfId="0" applyFont="1" applyBorder="1" applyAlignment="1">
      <alignment horizontal="center" vertical="center"/>
    </xf>
    <xf numFmtId="17" fontId="46" fillId="0" borderId="41" xfId="0" applyNumberFormat="1" applyFont="1" applyBorder="1" applyAlignment="1">
      <alignment vertical="center"/>
    </xf>
    <xf numFmtId="0" fontId="0" fillId="0" borderId="42" xfId="0" applyFont="1" applyBorder="1" applyAlignment="1">
      <alignment horizontal="center" vertical="center" wrapText="1"/>
    </xf>
    <xf numFmtId="0" fontId="0" fillId="0" borderId="34" xfId="0" applyFont="1" applyBorder="1" applyAlignment="1" quotePrefix="1">
      <alignment horizontal="right" vertical="center" wrapText="1"/>
    </xf>
    <xf numFmtId="0" fontId="0" fillId="0" borderId="0" xfId="0" applyFont="1" applyAlignment="1">
      <alignment horizontal="right" vertical="center" wrapText="1"/>
    </xf>
    <xf numFmtId="0" fontId="0" fillId="0" borderId="30" xfId="0" applyFont="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
  <sheetViews>
    <sheetView zoomScale="85" zoomScaleNormal="85" zoomScalePageLayoutView="0" workbookViewId="0" topLeftCell="A1">
      <pane ySplit="5" topLeftCell="A6" activePane="bottomLeft" state="frozen"/>
      <selection pane="topLeft" activeCell="A1" sqref="A1"/>
      <selection pane="bottomLeft" activeCell="B4" sqref="B4:B5"/>
    </sheetView>
  </sheetViews>
  <sheetFormatPr defaultColWidth="11.421875" defaultRowHeight="15"/>
  <cols>
    <col min="1" max="1" width="11.421875" style="21" customWidth="1"/>
    <col min="2" max="2" width="18.00390625" style="0" customWidth="1"/>
    <col min="3" max="3" width="31.7109375" style="3" customWidth="1"/>
    <col min="4" max="4" width="56.8515625" style="3" customWidth="1"/>
    <col min="5" max="5" width="24.57421875" style="0" customWidth="1"/>
    <col min="6" max="6" width="14.140625" style="0" customWidth="1"/>
    <col min="7" max="7" width="14.140625" style="2" customWidth="1"/>
    <col min="8" max="9" width="16.57421875" style="1" customWidth="1"/>
    <col min="10" max="10" width="16.8515625" style="0" customWidth="1"/>
  </cols>
  <sheetData>
    <row r="1" spans="2:10" ht="23.25">
      <c r="B1" s="75" t="s">
        <v>14</v>
      </c>
      <c r="C1" s="75"/>
      <c r="D1" s="75"/>
      <c r="E1" s="75"/>
      <c r="F1" s="75"/>
      <c r="G1" s="75"/>
      <c r="H1" s="75"/>
      <c r="I1" s="75"/>
      <c r="J1" s="75"/>
    </row>
    <row r="2" spans="2:10" ht="18">
      <c r="B2" s="76" t="s">
        <v>51</v>
      </c>
      <c r="C2" s="76"/>
      <c r="D2" s="76"/>
      <c r="E2" s="76"/>
      <c r="F2" s="76"/>
      <c r="G2" s="76"/>
      <c r="H2" s="76"/>
      <c r="I2" s="76"/>
      <c r="J2" s="76"/>
    </row>
    <row r="4" spans="1:10" ht="33.75" customHeight="1">
      <c r="A4" s="77" t="s">
        <v>85</v>
      </c>
      <c r="B4" s="83" t="s">
        <v>3</v>
      </c>
      <c r="C4" s="68" t="s">
        <v>5</v>
      </c>
      <c r="D4" s="68" t="s">
        <v>6</v>
      </c>
      <c r="E4" s="68" t="s">
        <v>2</v>
      </c>
      <c r="F4" s="80" t="s">
        <v>0</v>
      </c>
      <c r="G4" s="81"/>
      <c r="H4" s="82"/>
      <c r="I4" s="68" t="s">
        <v>90</v>
      </c>
      <c r="J4" s="68" t="s">
        <v>4</v>
      </c>
    </row>
    <row r="5" spans="1:10" ht="47.25" thickBot="1">
      <c r="A5" s="78"/>
      <c r="B5" s="74"/>
      <c r="C5" s="69"/>
      <c r="D5" s="69"/>
      <c r="E5" s="69"/>
      <c r="F5" s="48" t="s">
        <v>7</v>
      </c>
      <c r="G5" s="48" t="s">
        <v>8</v>
      </c>
      <c r="H5" s="48" t="s">
        <v>1</v>
      </c>
      <c r="I5" s="69"/>
      <c r="J5" s="69"/>
    </row>
    <row r="6" spans="1:10" s="5" customFormat="1" ht="41.25" customHeight="1">
      <c r="A6" s="16">
        <v>1</v>
      </c>
      <c r="B6" s="73" t="s">
        <v>14</v>
      </c>
      <c r="C6" s="70" t="s">
        <v>11</v>
      </c>
      <c r="D6" s="13" t="s">
        <v>12</v>
      </c>
      <c r="E6" s="64"/>
      <c r="F6" s="27"/>
      <c r="G6" s="27"/>
      <c r="H6" s="65"/>
      <c r="I6" s="66"/>
      <c r="J6" s="67"/>
    </row>
    <row r="7" spans="1:10" s="5" customFormat="1" ht="78.75" customHeight="1">
      <c r="A7" s="15" t="s">
        <v>15</v>
      </c>
      <c r="B7" s="73"/>
      <c r="C7" s="70"/>
      <c r="D7" s="18" t="s">
        <v>13</v>
      </c>
      <c r="E7" s="6"/>
      <c r="F7" s="6"/>
      <c r="G7" s="14" t="s">
        <v>47</v>
      </c>
      <c r="H7" s="9" t="s">
        <v>96</v>
      </c>
      <c r="I7" s="54">
        <f>12000+3000</f>
        <v>15000</v>
      </c>
      <c r="J7" s="26" t="s">
        <v>50</v>
      </c>
    </row>
    <row r="8" spans="1:10" s="3" customFormat="1" ht="39" customHeight="1">
      <c r="A8" s="15" t="s">
        <v>21</v>
      </c>
      <c r="B8" s="73"/>
      <c r="C8" s="79" t="s">
        <v>16</v>
      </c>
      <c r="D8" s="18" t="s">
        <v>17</v>
      </c>
      <c r="E8" s="4"/>
      <c r="F8" s="25" t="s">
        <v>10</v>
      </c>
      <c r="G8" s="25" t="s">
        <v>10</v>
      </c>
      <c r="H8" s="10"/>
      <c r="I8" s="54">
        <f>10000+5060+3000+1500</f>
        <v>19560</v>
      </c>
      <c r="J8" s="26" t="s">
        <v>50</v>
      </c>
    </row>
    <row r="9" spans="1:10" s="3" customFormat="1" ht="105" customHeight="1">
      <c r="A9" s="15" t="s">
        <v>22</v>
      </c>
      <c r="B9" s="73"/>
      <c r="C9" s="79"/>
      <c r="D9" s="18" t="s">
        <v>18</v>
      </c>
      <c r="E9" s="4"/>
      <c r="F9" s="14" t="s">
        <v>98</v>
      </c>
      <c r="G9" s="14"/>
      <c r="H9" s="9" t="s">
        <v>97</v>
      </c>
      <c r="I9" s="100" t="s">
        <v>99</v>
      </c>
      <c r="J9" s="26" t="s">
        <v>50</v>
      </c>
    </row>
    <row r="10" spans="1:10" s="3" customFormat="1" ht="65.25" customHeight="1">
      <c r="A10" s="15" t="s">
        <v>23</v>
      </c>
      <c r="B10" s="73"/>
      <c r="C10" s="79"/>
      <c r="D10" s="18" t="s">
        <v>20</v>
      </c>
      <c r="E10" s="4"/>
      <c r="F10" s="25" t="s">
        <v>10</v>
      </c>
      <c r="G10" s="7"/>
      <c r="H10" s="10"/>
      <c r="I10" s="55">
        <v>15500</v>
      </c>
      <c r="J10" s="26" t="s">
        <v>50</v>
      </c>
    </row>
    <row r="11" spans="1:10" s="3" customFormat="1" ht="79.5" customHeight="1">
      <c r="A11" s="15" t="s">
        <v>26</v>
      </c>
      <c r="B11" s="73"/>
      <c r="C11" s="71" t="s">
        <v>24</v>
      </c>
      <c r="D11" s="18" t="s">
        <v>25</v>
      </c>
      <c r="E11" s="50"/>
      <c r="F11" s="27"/>
      <c r="G11" s="30"/>
      <c r="H11" s="56"/>
      <c r="I11" s="57"/>
      <c r="J11" s="29"/>
    </row>
    <row r="12" spans="1:10" s="3" customFormat="1" ht="94.5" customHeight="1">
      <c r="A12" s="17" t="s">
        <v>28</v>
      </c>
      <c r="B12" s="73"/>
      <c r="C12" s="72"/>
      <c r="D12" s="8" t="s">
        <v>27</v>
      </c>
      <c r="E12" s="49"/>
      <c r="F12" s="27"/>
      <c r="G12" s="27"/>
      <c r="H12" s="28"/>
      <c r="I12" s="52"/>
      <c r="J12" s="29"/>
    </row>
    <row r="13" spans="1:10" s="3" customFormat="1" ht="90" customHeight="1">
      <c r="A13" s="19" t="s">
        <v>32</v>
      </c>
      <c r="B13" s="73"/>
      <c r="C13" s="71" t="s">
        <v>29</v>
      </c>
      <c r="D13" s="18" t="s">
        <v>30</v>
      </c>
      <c r="E13" s="4"/>
      <c r="F13" s="24" t="s">
        <v>100</v>
      </c>
      <c r="G13" s="24" t="s">
        <v>101</v>
      </c>
      <c r="H13" s="101" t="s">
        <v>102</v>
      </c>
      <c r="I13" s="55">
        <f>10000+1333+3000+2600+3200</f>
        <v>20133</v>
      </c>
      <c r="J13" s="58" t="s">
        <v>50</v>
      </c>
    </row>
    <row r="14" spans="1:10" s="3" customFormat="1" ht="28.5">
      <c r="A14" s="19" t="s">
        <v>33</v>
      </c>
      <c r="B14" s="73"/>
      <c r="C14" s="72"/>
      <c r="D14" s="22" t="s">
        <v>31</v>
      </c>
      <c r="E14" s="50"/>
      <c r="F14" s="27"/>
      <c r="G14" s="27"/>
      <c r="H14" s="30"/>
      <c r="I14" s="53"/>
      <c r="J14" s="29"/>
    </row>
    <row r="15" spans="1:10" s="3" customFormat="1" ht="72">
      <c r="A15" s="19" t="s">
        <v>37</v>
      </c>
      <c r="B15" s="73"/>
      <c r="C15" s="71" t="s">
        <v>34</v>
      </c>
      <c r="D15" s="18" t="s">
        <v>35</v>
      </c>
      <c r="E15" s="4"/>
      <c r="F15" s="25" t="s">
        <v>10</v>
      </c>
      <c r="G15" s="25" t="s">
        <v>10</v>
      </c>
      <c r="H15" s="11"/>
      <c r="I15" s="59">
        <f>12000+1500+3000+2700</f>
        <v>19200</v>
      </c>
      <c r="J15" s="58" t="s">
        <v>9</v>
      </c>
    </row>
    <row r="16" spans="1:10" ht="113.25" customHeight="1">
      <c r="A16" s="20" t="s">
        <v>38</v>
      </c>
      <c r="B16" s="73"/>
      <c r="C16" s="72"/>
      <c r="D16" s="18" t="s">
        <v>36</v>
      </c>
      <c r="E16" s="60"/>
      <c r="F16" s="61"/>
      <c r="G16" s="61"/>
      <c r="H16" s="62"/>
      <c r="I16" s="62"/>
      <c r="J16" s="63"/>
    </row>
    <row r="17" spans="1:10" ht="86.25">
      <c r="A17" s="20" t="s">
        <v>41</v>
      </c>
      <c r="B17" s="73"/>
      <c r="C17" s="18" t="s">
        <v>39</v>
      </c>
      <c r="D17" s="18" t="s">
        <v>40</v>
      </c>
      <c r="E17" s="12"/>
      <c r="F17" s="25" t="s">
        <v>10</v>
      </c>
      <c r="G17" s="11"/>
      <c r="H17" s="31"/>
      <c r="I17" s="59">
        <v>10000</v>
      </c>
      <c r="J17" s="58" t="s">
        <v>48</v>
      </c>
    </row>
    <row r="18" spans="1:10" ht="72">
      <c r="A18" s="20" t="s">
        <v>43</v>
      </c>
      <c r="B18" s="73"/>
      <c r="C18" s="71" t="s">
        <v>42</v>
      </c>
      <c r="D18" s="18" t="s">
        <v>44</v>
      </c>
      <c r="E18" s="12"/>
      <c r="F18" s="12"/>
      <c r="G18" s="25" t="s">
        <v>10</v>
      </c>
      <c r="H18" s="31"/>
      <c r="I18" s="59">
        <f>3300+4200</f>
        <v>7500</v>
      </c>
      <c r="J18" s="58" t="s">
        <v>48</v>
      </c>
    </row>
    <row r="19" spans="1:10" ht="42.75">
      <c r="A19" s="20" t="s">
        <v>46</v>
      </c>
      <c r="B19" s="74"/>
      <c r="C19" s="72"/>
      <c r="D19" s="18" t="s">
        <v>45</v>
      </c>
      <c r="E19" s="12"/>
      <c r="F19" s="12"/>
      <c r="G19" s="11"/>
      <c r="H19" s="10" t="s">
        <v>19</v>
      </c>
      <c r="I19" s="59">
        <f>11333</f>
        <v>11333</v>
      </c>
      <c r="J19" s="26" t="s">
        <v>49</v>
      </c>
    </row>
    <row r="20" spans="3:4" ht="14.25">
      <c r="C20" s="23"/>
      <c r="D20" s="23"/>
    </row>
    <row r="21" spans="3:4" ht="14.25">
      <c r="C21" s="23"/>
      <c r="D21" s="23"/>
    </row>
    <row r="22" spans="3:4" ht="14.25">
      <c r="C22" s="23"/>
      <c r="D22" s="23"/>
    </row>
    <row r="23" spans="3:4" ht="14.25">
      <c r="C23" s="23"/>
      <c r="D23" s="23"/>
    </row>
    <row r="24" spans="3:4" ht="14.25">
      <c r="C24" s="23"/>
      <c r="D24" s="23"/>
    </row>
    <row r="25" spans="3:4" ht="14.25">
      <c r="C25" s="23"/>
      <c r="D25" s="23"/>
    </row>
    <row r="26" spans="3:4" ht="14.25">
      <c r="C26" s="23"/>
      <c r="D26" s="23"/>
    </row>
    <row r="27" spans="3:4" ht="14.25">
      <c r="C27" s="23"/>
      <c r="D27" s="23"/>
    </row>
    <row r="28" spans="3:4" ht="14.25">
      <c r="C28" s="23"/>
      <c r="D28" s="23"/>
    </row>
    <row r="29" spans="3:4" ht="14.25">
      <c r="C29" s="23"/>
      <c r="D29" s="23"/>
    </row>
    <row r="30" spans="3:4" ht="14.25">
      <c r="C30" s="23"/>
      <c r="D30" s="23"/>
    </row>
    <row r="31" spans="3:4" ht="14.25">
      <c r="C31" s="23"/>
      <c r="D31" s="23"/>
    </row>
    <row r="32" spans="3:4" ht="14.25">
      <c r="C32" s="23"/>
      <c r="D32" s="23"/>
    </row>
    <row r="33" spans="3:4" ht="14.25">
      <c r="C33" s="23"/>
      <c r="D33" s="23"/>
    </row>
  </sheetData>
  <sheetProtection/>
  <mergeCells count="17">
    <mergeCell ref="B1:J1"/>
    <mergeCell ref="B2:J2"/>
    <mergeCell ref="A4:A5"/>
    <mergeCell ref="C8:C10"/>
    <mergeCell ref="C11:C12"/>
    <mergeCell ref="J4:J5"/>
    <mergeCell ref="F4:H4"/>
    <mergeCell ref="B4:B5"/>
    <mergeCell ref="C4:C5"/>
    <mergeCell ref="D4:D5"/>
    <mergeCell ref="I4:I5"/>
    <mergeCell ref="C6:C7"/>
    <mergeCell ref="C13:C14"/>
    <mergeCell ref="C15:C16"/>
    <mergeCell ref="C18:C19"/>
    <mergeCell ref="B6:B19"/>
    <mergeCell ref="E4:E5"/>
  </mergeCells>
  <printOptions/>
  <pageMargins left="0.1968503937007874" right="0.1968503937007874" top="0" bottom="0"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I30"/>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11.421875" defaultRowHeight="15"/>
  <cols>
    <col min="1" max="1" width="41.00390625" style="0" bestFit="1" customWidth="1"/>
    <col min="2" max="2" width="40.140625" style="0" customWidth="1"/>
    <col min="3" max="3" width="14.140625" style="0" customWidth="1"/>
    <col min="4" max="4" width="16.421875" style="0" customWidth="1"/>
    <col min="5" max="5" width="16.140625" style="0" customWidth="1"/>
    <col min="6" max="6" width="14.8515625" style="0" customWidth="1"/>
    <col min="7" max="8" width="15.140625" style="0" customWidth="1"/>
    <col min="9" max="9" width="17.57421875" style="0" bestFit="1" customWidth="1"/>
  </cols>
  <sheetData>
    <row r="1" spans="1:9" ht="23.25">
      <c r="A1" s="75" t="s">
        <v>14</v>
      </c>
      <c r="B1" s="75"/>
      <c r="C1" s="75"/>
      <c r="D1" s="75"/>
      <c r="E1" s="75"/>
      <c r="F1" s="75"/>
      <c r="G1" s="75"/>
      <c r="H1" s="75"/>
      <c r="I1" s="75"/>
    </row>
    <row r="2" spans="1:9" ht="18">
      <c r="A2" s="76" t="s">
        <v>63</v>
      </c>
      <c r="B2" s="76"/>
      <c r="C2" s="76"/>
      <c r="D2" s="76"/>
      <c r="E2" s="76"/>
      <c r="F2" s="76"/>
      <c r="G2" s="76"/>
      <c r="H2" s="76"/>
      <c r="I2" s="76"/>
    </row>
    <row r="3" spans="1:9" ht="40.5" customHeight="1">
      <c r="A3" s="48" t="s">
        <v>64</v>
      </c>
      <c r="B3" s="48" t="s">
        <v>52</v>
      </c>
      <c r="C3" s="48" t="s">
        <v>53</v>
      </c>
      <c r="D3" s="48" t="s">
        <v>54</v>
      </c>
      <c r="E3" s="48" t="s">
        <v>55</v>
      </c>
      <c r="F3" s="48" t="s">
        <v>56</v>
      </c>
      <c r="G3" s="48" t="s">
        <v>57</v>
      </c>
      <c r="H3" s="48" t="s">
        <v>94</v>
      </c>
      <c r="I3" s="48" t="s">
        <v>58</v>
      </c>
    </row>
    <row r="4" spans="1:9" ht="30" customHeight="1">
      <c r="A4" s="87" t="s">
        <v>65</v>
      </c>
      <c r="B4" s="33"/>
      <c r="C4" s="34"/>
      <c r="D4" s="34"/>
      <c r="E4" s="35"/>
      <c r="F4" s="35"/>
      <c r="G4" s="35"/>
      <c r="H4" s="35"/>
      <c r="I4" s="34"/>
    </row>
    <row r="5" spans="1:9" ht="30" customHeight="1">
      <c r="A5" s="88"/>
      <c r="B5" s="33"/>
      <c r="C5" s="34"/>
      <c r="D5" s="34"/>
      <c r="E5" s="35"/>
      <c r="F5" s="35"/>
      <c r="G5" s="35"/>
      <c r="H5" s="35"/>
      <c r="I5" s="34"/>
    </row>
    <row r="6" spans="1:9" ht="30" customHeight="1">
      <c r="A6" s="89" t="s">
        <v>66</v>
      </c>
      <c r="B6" s="36" t="s">
        <v>59</v>
      </c>
      <c r="C6" s="37">
        <v>150</v>
      </c>
      <c r="D6" s="37" t="s">
        <v>60</v>
      </c>
      <c r="E6" s="38">
        <v>12500000</v>
      </c>
      <c r="F6" s="38"/>
      <c r="G6" s="38">
        <f aca="true" t="shared" si="0" ref="G6:G15">E6+F6</f>
        <v>12500000</v>
      </c>
      <c r="H6" s="32">
        <f>+G6/3000</f>
        <v>4166.666666666667</v>
      </c>
      <c r="I6" s="103" t="s">
        <v>104</v>
      </c>
    </row>
    <row r="7" spans="1:9" ht="30" customHeight="1">
      <c r="A7" s="89"/>
      <c r="B7" s="36" t="s">
        <v>61</v>
      </c>
      <c r="C7" s="37">
        <v>100</v>
      </c>
      <c r="D7" s="102" t="s">
        <v>103</v>
      </c>
      <c r="E7" s="38">
        <v>12500000</v>
      </c>
      <c r="F7" s="38">
        <v>5880000</v>
      </c>
      <c r="G7" s="38">
        <f t="shared" si="0"/>
        <v>18380000</v>
      </c>
      <c r="H7" s="32">
        <f aca="true" t="shared" si="1" ref="H7:H15">+G7/3000</f>
        <v>6126.666666666667</v>
      </c>
      <c r="I7" s="39" t="s">
        <v>62</v>
      </c>
    </row>
    <row r="8" spans="1:9" ht="30" customHeight="1">
      <c r="A8" s="84" t="s">
        <v>67</v>
      </c>
      <c r="B8" s="40" t="s">
        <v>68</v>
      </c>
      <c r="C8" s="37">
        <v>200</v>
      </c>
      <c r="D8" s="102" t="s">
        <v>60</v>
      </c>
      <c r="E8" s="38">
        <v>17000000</v>
      </c>
      <c r="F8" s="38">
        <v>9000000</v>
      </c>
      <c r="G8" s="38">
        <f t="shared" si="0"/>
        <v>26000000</v>
      </c>
      <c r="H8" s="32">
        <f t="shared" si="1"/>
        <v>8666.666666666666</v>
      </c>
      <c r="I8" s="39" t="s">
        <v>62</v>
      </c>
    </row>
    <row r="9" spans="1:9" ht="30" customHeight="1">
      <c r="A9" s="86"/>
      <c r="B9" s="40" t="s">
        <v>69</v>
      </c>
      <c r="C9" s="37">
        <v>80</v>
      </c>
      <c r="D9" s="102" t="s">
        <v>103</v>
      </c>
      <c r="E9" s="38">
        <v>6800000</v>
      </c>
      <c r="F9" s="38">
        <v>4600000</v>
      </c>
      <c r="G9" s="38">
        <f t="shared" si="0"/>
        <v>11400000</v>
      </c>
      <c r="H9" s="32">
        <f t="shared" si="1"/>
        <v>3800</v>
      </c>
      <c r="I9" s="39" t="s">
        <v>62</v>
      </c>
    </row>
    <row r="10" spans="1:9" ht="30" customHeight="1">
      <c r="A10" s="85"/>
      <c r="B10" s="40" t="s">
        <v>70</v>
      </c>
      <c r="C10" s="37">
        <v>180</v>
      </c>
      <c r="D10" s="102" t="s">
        <v>60</v>
      </c>
      <c r="E10" s="38">
        <v>15300000</v>
      </c>
      <c r="F10" s="38">
        <v>5400000</v>
      </c>
      <c r="G10" s="38">
        <f t="shared" si="0"/>
        <v>20700000</v>
      </c>
      <c r="H10" s="32">
        <f t="shared" si="1"/>
        <v>6900</v>
      </c>
      <c r="I10" s="39" t="s">
        <v>62</v>
      </c>
    </row>
    <row r="11" spans="1:9" ht="30" customHeight="1">
      <c r="A11" s="84" t="s">
        <v>71</v>
      </c>
      <c r="B11" s="40" t="s">
        <v>68</v>
      </c>
      <c r="C11" s="37">
        <v>200</v>
      </c>
      <c r="D11" s="102" t="s">
        <v>60</v>
      </c>
      <c r="E11" s="38">
        <v>17000000</v>
      </c>
      <c r="F11" s="38">
        <v>9000000</v>
      </c>
      <c r="G11" s="38">
        <f>E11+F11</f>
        <v>26000000</v>
      </c>
      <c r="H11" s="32">
        <f t="shared" si="1"/>
        <v>8666.666666666666</v>
      </c>
      <c r="I11" s="39" t="s">
        <v>62</v>
      </c>
    </row>
    <row r="12" spans="1:9" ht="30" customHeight="1">
      <c r="A12" s="86"/>
      <c r="B12" s="40" t="s">
        <v>106</v>
      </c>
      <c r="C12" s="37">
        <v>300</v>
      </c>
      <c r="D12" s="102" t="s">
        <v>103</v>
      </c>
      <c r="E12" s="38">
        <f>300*10000</f>
        <v>3000000</v>
      </c>
      <c r="F12" s="38">
        <v>1400000</v>
      </c>
      <c r="G12" s="38">
        <f>E12+F12</f>
        <v>4400000</v>
      </c>
      <c r="H12" s="32">
        <f t="shared" si="1"/>
        <v>1466.6666666666667</v>
      </c>
      <c r="I12" s="39" t="s">
        <v>62</v>
      </c>
    </row>
    <row r="13" spans="1:9" ht="30" customHeight="1">
      <c r="A13" s="86"/>
      <c r="B13" s="40" t="s">
        <v>72</v>
      </c>
      <c r="C13" s="37">
        <v>280</v>
      </c>
      <c r="D13" s="37" t="s">
        <v>60</v>
      </c>
      <c r="E13" s="38">
        <f>2800000+350000</f>
        <v>3150000</v>
      </c>
      <c r="F13" s="38"/>
      <c r="G13" s="38">
        <f>E13+F13</f>
        <v>3150000</v>
      </c>
      <c r="H13" s="32">
        <f t="shared" si="1"/>
        <v>1050</v>
      </c>
      <c r="I13" s="39" t="s">
        <v>62</v>
      </c>
    </row>
    <row r="14" spans="1:9" ht="30" customHeight="1">
      <c r="A14" s="85"/>
      <c r="B14" s="40" t="s">
        <v>73</v>
      </c>
      <c r="C14" s="37">
        <v>280</v>
      </c>
      <c r="D14" s="37" t="s">
        <v>60</v>
      </c>
      <c r="E14" s="38">
        <f>22400000+1400000+5000000</f>
        <v>28800000</v>
      </c>
      <c r="F14" s="38"/>
      <c r="G14" s="38">
        <f t="shared" si="0"/>
        <v>28800000</v>
      </c>
      <c r="H14" s="32">
        <f t="shared" si="1"/>
        <v>9600</v>
      </c>
      <c r="I14" s="39" t="s">
        <v>62</v>
      </c>
    </row>
    <row r="15" spans="1:9" ht="30" customHeight="1">
      <c r="A15" s="41" t="s">
        <v>74</v>
      </c>
      <c r="B15" s="40" t="s">
        <v>72</v>
      </c>
      <c r="C15" s="37">
        <v>35</v>
      </c>
      <c r="D15" s="37" t="s">
        <v>60</v>
      </c>
      <c r="E15" s="38">
        <v>3150000</v>
      </c>
      <c r="F15" s="38"/>
      <c r="G15" s="38">
        <f t="shared" si="0"/>
        <v>3150000</v>
      </c>
      <c r="H15" s="32">
        <f t="shared" si="1"/>
        <v>1050</v>
      </c>
      <c r="I15" s="39" t="s">
        <v>62</v>
      </c>
    </row>
    <row r="16" spans="1:9" ht="30" customHeight="1">
      <c r="A16" s="41" t="s">
        <v>75</v>
      </c>
      <c r="B16" s="44"/>
      <c r="C16" s="42"/>
      <c r="D16" s="42"/>
      <c r="E16" s="43"/>
      <c r="F16" s="43"/>
      <c r="G16" s="43"/>
      <c r="H16" s="43"/>
      <c r="I16" s="42"/>
    </row>
    <row r="17" spans="1:9" ht="30" customHeight="1">
      <c r="A17" s="84" t="s">
        <v>76</v>
      </c>
      <c r="B17" s="44"/>
      <c r="C17" s="42"/>
      <c r="D17" s="42"/>
      <c r="E17" s="43"/>
      <c r="F17" s="43"/>
      <c r="G17" s="43"/>
      <c r="H17" s="43"/>
      <c r="I17" s="42"/>
    </row>
    <row r="18" spans="1:9" ht="30" customHeight="1">
      <c r="A18" s="85"/>
      <c r="B18" s="44"/>
      <c r="C18" s="34"/>
      <c r="D18" s="34"/>
      <c r="E18" s="35"/>
      <c r="F18" s="35"/>
      <c r="G18" s="35"/>
      <c r="H18" s="35"/>
      <c r="I18" s="34"/>
    </row>
    <row r="19" spans="1:9" ht="30" customHeight="1">
      <c r="A19" s="84" t="s">
        <v>77</v>
      </c>
      <c r="B19" s="40" t="s">
        <v>78</v>
      </c>
      <c r="C19" s="37">
        <v>100</v>
      </c>
      <c r="D19" s="37" t="s">
        <v>60</v>
      </c>
      <c r="E19" s="38">
        <v>8500000</v>
      </c>
      <c r="F19" s="38"/>
      <c r="G19" s="38">
        <f>E19+F19</f>
        <v>8500000</v>
      </c>
      <c r="H19" s="32">
        <f>+G19/3000</f>
        <v>2833.3333333333335</v>
      </c>
      <c r="I19" s="39" t="s">
        <v>62</v>
      </c>
    </row>
    <row r="20" spans="1:9" ht="30" customHeight="1">
      <c r="A20" s="85"/>
      <c r="B20" s="44"/>
      <c r="C20" s="34"/>
      <c r="D20" s="34"/>
      <c r="E20" s="35"/>
      <c r="F20" s="35"/>
      <c r="G20" s="35"/>
      <c r="H20" s="51"/>
      <c r="I20" s="34"/>
    </row>
    <row r="21" spans="1:9" ht="39" customHeight="1">
      <c r="A21" s="84" t="s">
        <v>79</v>
      </c>
      <c r="B21" s="40" t="s">
        <v>105</v>
      </c>
      <c r="C21" s="37">
        <v>200</v>
      </c>
      <c r="D21" s="37" t="s">
        <v>60</v>
      </c>
      <c r="E21" s="38">
        <v>17000000</v>
      </c>
      <c r="F21" s="38"/>
      <c r="G21" s="38">
        <f>E21+F21</f>
        <v>17000000</v>
      </c>
      <c r="H21" s="32">
        <f>+G21/3000</f>
        <v>5666.666666666667</v>
      </c>
      <c r="I21" s="39" t="s">
        <v>62</v>
      </c>
    </row>
    <row r="22" spans="1:9" ht="30" customHeight="1">
      <c r="A22" s="86"/>
      <c r="B22" s="44"/>
      <c r="C22" s="34"/>
      <c r="D22" s="34"/>
      <c r="E22" s="35"/>
      <c r="F22" s="35"/>
      <c r="G22" s="35"/>
      <c r="H22" s="35"/>
      <c r="I22" s="34"/>
    </row>
    <row r="23" spans="1:9" ht="30" customHeight="1">
      <c r="A23" s="85"/>
      <c r="B23" s="44"/>
      <c r="C23" s="34"/>
      <c r="D23" s="34"/>
      <c r="E23" s="35"/>
      <c r="F23" s="35"/>
      <c r="G23" s="35"/>
      <c r="H23" s="35"/>
      <c r="I23" s="34"/>
    </row>
    <row r="24" spans="1:9" ht="30" customHeight="1">
      <c r="A24" s="84" t="s">
        <v>80</v>
      </c>
      <c r="B24" s="44"/>
      <c r="C24" s="34"/>
      <c r="D24" s="34"/>
      <c r="E24" s="35"/>
      <c r="F24" s="35"/>
      <c r="G24" s="35"/>
      <c r="H24" s="35"/>
      <c r="I24" s="34"/>
    </row>
    <row r="25" spans="1:9" ht="30" customHeight="1">
      <c r="A25" s="85"/>
      <c r="B25" s="44"/>
      <c r="C25" s="34"/>
      <c r="D25" s="34"/>
      <c r="E25" s="35"/>
      <c r="F25" s="35"/>
      <c r="G25" s="35"/>
      <c r="H25" s="35"/>
      <c r="I25" s="34"/>
    </row>
    <row r="26" spans="1:9" ht="36" customHeight="1">
      <c r="A26" s="41" t="s">
        <v>81</v>
      </c>
      <c r="B26" s="40" t="s">
        <v>82</v>
      </c>
      <c r="C26" s="37">
        <v>100</v>
      </c>
      <c r="D26" s="37" t="s">
        <v>60</v>
      </c>
      <c r="E26" s="38">
        <v>9000000</v>
      </c>
      <c r="F26" s="38">
        <v>4500000</v>
      </c>
      <c r="G26" s="38">
        <f>E26+F26</f>
        <v>13500000</v>
      </c>
      <c r="H26" s="32">
        <f>+G26/3000</f>
        <v>4500</v>
      </c>
      <c r="I26" s="39" t="s">
        <v>62</v>
      </c>
    </row>
    <row r="27" spans="1:9" ht="30" customHeight="1">
      <c r="A27" s="84" t="s">
        <v>83</v>
      </c>
      <c r="B27" s="40" t="s">
        <v>107</v>
      </c>
      <c r="C27" s="37">
        <v>50</v>
      </c>
      <c r="D27" s="37" t="s">
        <v>60</v>
      </c>
      <c r="E27" s="38">
        <v>4500000</v>
      </c>
      <c r="F27" s="38">
        <v>3600000</v>
      </c>
      <c r="G27" s="38">
        <f>E27+F27</f>
        <v>8100000</v>
      </c>
      <c r="H27" s="32">
        <f>+G27/3000</f>
        <v>2700</v>
      </c>
      <c r="I27" s="39" t="s">
        <v>62</v>
      </c>
    </row>
    <row r="28" spans="1:9" ht="30" customHeight="1">
      <c r="A28" s="85"/>
      <c r="B28" s="44"/>
      <c r="C28" s="34"/>
      <c r="D28" s="34"/>
      <c r="E28" s="35"/>
      <c r="F28" s="35"/>
      <c r="G28" s="35"/>
      <c r="H28" s="35"/>
      <c r="I28" s="34"/>
    </row>
    <row r="29" spans="1:9" ht="30" customHeight="1">
      <c r="A29" s="84" t="s">
        <v>84</v>
      </c>
      <c r="B29" s="40" t="s">
        <v>68</v>
      </c>
      <c r="C29" s="37">
        <v>100</v>
      </c>
      <c r="D29" s="37" t="s">
        <v>60</v>
      </c>
      <c r="E29" s="38">
        <v>8500000</v>
      </c>
      <c r="F29" s="38"/>
      <c r="G29" s="38">
        <f>E29+F29</f>
        <v>8500000</v>
      </c>
      <c r="H29" s="32">
        <f>+G29/3000</f>
        <v>2833.3333333333335</v>
      </c>
      <c r="I29" s="39" t="s">
        <v>62</v>
      </c>
    </row>
    <row r="30" spans="1:9" ht="30" customHeight="1">
      <c r="A30" s="85"/>
      <c r="B30" s="44"/>
      <c r="C30" s="34"/>
      <c r="D30" s="34"/>
      <c r="E30" s="35"/>
      <c r="F30" s="35"/>
      <c r="G30" s="35"/>
      <c r="H30" s="35"/>
      <c r="I30" s="34"/>
    </row>
  </sheetData>
  <sheetProtection/>
  <mergeCells count="12">
    <mergeCell ref="A1:I1"/>
    <mergeCell ref="A2:I2"/>
    <mergeCell ref="A4:A5"/>
    <mergeCell ref="A6:A7"/>
    <mergeCell ref="A8:A10"/>
    <mergeCell ref="A11:A14"/>
    <mergeCell ref="A17:A18"/>
    <mergeCell ref="A19:A20"/>
    <mergeCell ref="A21:A23"/>
    <mergeCell ref="A24:A25"/>
    <mergeCell ref="A27:A28"/>
    <mergeCell ref="A29:A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4"/>
  <sheetViews>
    <sheetView zoomScalePageLayoutView="0" workbookViewId="0" topLeftCell="A1">
      <selection activeCell="A3" sqref="A3"/>
    </sheetView>
  </sheetViews>
  <sheetFormatPr defaultColWidth="11.421875" defaultRowHeight="15"/>
  <cols>
    <col min="1" max="1" width="11.57421875" style="104" customWidth="1"/>
    <col min="2" max="2" width="22.140625" style="104" customWidth="1"/>
    <col min="3" max="3" width="19.28125" style="104" customWidth="1"/>
    <col min="4" max="10" width="11.57421875" style="104" customWidth="1"/>
    <col min="11" max="11" width="29.00390625" style="104" customWidth="1"/>
    <col min="12" max="16384" width="11.57421875" style="104" customWidth="1"/>
  </cols>
  <sheetData>
    <row r="1" spans="1:9" ht="23.25">
      <c r="A1" s="75" t="s">
        <v>14</v>
      </c>
      <c r="B1" s="75"/>
      <c r="C1" s="75"/>
      <c r="D1" s="75"/>
      <c r="E1" s="75"/>
      <c r="F1" s="75"/>
      <c r="G1" s="75"/>
      <c r="H1" s="75"/>
      <c r="I1" s="75"/>
    </row>
    <row r="2" spans="1:11" ht="18" thickBot="1">
      <c r="A2" s="76" t="s">
        <v>95</v>
      </c>
      <c r="B2" s="76"/>
      <c r="C2" s="76"/>
      <c r="D2" s="76"/>
      <c r="E2" s="76"/>
      <c r="F2" s="76"/>
      <c r="G2" s="76"/>
      <c r="H2" s="76"/>
      <c r="I2" s="76"/>
      <c r="J2" s="105"/>
      <c r="K2" s="105"/>
    </row>
    <row r="3" spans="1:11" ht="81" customHeight="1" thickBot="1">
      <c r="A3" s="111" t="s">
        <v>85</v>
      </c>
      <c r="B3" s="111" t="s">
        <v>87</v>
      </c>
      <c r="C3" s="111" t="s">
        <v>88</v>
      </c>
      <c r="D3" s="112" t="s">
        <v>86</v>
      </c>
      <c r="E3" s="112"/>
      <c r="F3" s="112"/>
      <c r="G3" s="112"/>
      <c r="H3" s="113"/>
      <c r="I3" s="111" t="s">
        <v>89</v>
      </c>
      <c r="J3" s="111" t="s">
        <v>90</v>
      </c>
      <c r="K3" s="114" t="s">
        <v>91</v>
      </c>
    </row>
    <row r="4" spans="1:11" ht="32.25" customHeight="1" hidden="1" thickBot="1">
      <c r="A4" s="115" t="s">
        <v>85</v>
      </c>
      <c r="B4" s="116"/>
      <c r="C4" s="116"/>
      <c r="D4" s="117" t="s">
        <v>86</v>
      </c>
      <c r="E4" s="118"/>
      <c r="F4" s="118"/>
      <c r="G4" s="118"/>
      <c r="H4" s="119"/>
      <c r="I4" s="120" t="s">
        <v>89</v>
      </c>
      <c r="J4" s="120" t="s">
        <v>90</v>
      </c>
      <c r="K4" s="121"/>
    </row>
    <row r="5" spans="1:11" ht="24.75" customHeight="1">
      <c r="A5" s="122">
        <v>1</v>
      </c>
      <c r="B5" s="135" t="s">
        <v>92</v>
      </c>
      <c r="C5" s="135" t="s">
        <v>11</v>
      </c>
      <c r="D5" s="94" t="s">
        <v>65</v>
      </c>
      <c r="E5" s="95"/>
      <c r="F5" s="95"/>
      <c r="G5" s="95"/>
      <c r="H5" s="96"/>
      <c r="I5" s="122">
        <v>3</v>
      </c>
      <c r="J5" s="123">
        <v>4000</v>
      </c>
      <c r="K5" s="124">
        <v>42887</v>
      </c>
    </row>
    <row r="6" spans="1:11" ht="24.75" customHeight="1" thickBot="1">
      <c r="A6" s="125"/>
      <c r="B6" s="106"/>
      <c r="C6" s="106"/>
      <c r="D6" s="97" t="s">
        <v>108</v>
      </c>
      <c r="E6" s="98"/>
      <c r="F6" s="98"/>
      <c r="G6" s="98"/>
      <c r="H6" s="99"/>
      <c r="I6" s="125"/>
      <c r="J6" s="126"/>
      <c r="K6" s="127"/>
    </row>
    <row r="7" spans="1:11" ht="24.75" customHeight="1">
      <c r="A7" s="122">
        <v>2</v>
      </c>
      <c r="B7" s="106"/>
      <c r="C7" s="106"/>
      <c r="D7" s="94" t="s">
        <v>65</v>
      </c>
      <c r="E7" s="95"/>
      <c r="F7" s="95"/>
      <c r="G7" s="95"/>
      <c r="H7" s="96"/>
      <c r="I7" s="128" t="s">
        <v>93</v>
      </c>
      <c r="J7" s="123">
        <v>2652.53</v>
      </c>
      <c r="K7" s="124">
        <v>42887</v>
      </c>
    </row>
    <row r="8" spans="1:11" ht="24.75" customHeight="1">
      <c r="A8" s="129"/>
      <c r="B8" s="106"/>
      <c r="C8" s="106"/>
      <c r="D8" s="91" t="s">
        <v>109</v>
      </c>
      <c r="E8" s="107"/>
      <c r="F8" s="107"/>
      <c r="G8" s="107"/>
      <c r="H8" s="108"/>
      <c r="I8" s="130"/>
      <c r="J8" s="131"/>
      <c r="K8" s="132"/>
    </row>
    <row r="9" spans="1:11" ht="24.75" customHeight="1">
      <c r="A9" s="129"/>
      <c r="B9" s="106"/>
      <c r="C9" s="106"/>
      <c r="D9" s="136" t="s">
        <v>110</v>
      </c>
      <c r="E9" s="137"/>
      <c r="F9" s="137"/>
      <c r="G9" s="137"/>
      <c r="H9" s="138"/>
      <c r="I9" s="130">
        <v>6</v>
      </c>
      <c r="J9" s="131"/>
      <c r="K9" s="132"/>
    </row>
    <row r="10" spans="1:11" ht="24.75" customHeight="1">
      <c r="A10" s="129"/>
      <c r="B10" s="106"/>
      <c r="C10" s="106"/>
      <c r="D10" s="136" t="s">
        <v>111</v>
      </c>
      <c r="E10" s="137"/>
      <c r="F10" s="137"/>
      <c r="G10" s="137"/>
      <c r="H10" s="138"/>
      <c r="I10" s="130">
        <v>1</v>
      </c>
      <c r="J10" s="131"/>
      <c r="K10" s="132"/>
    </row>
    <row r="11" spans="1:11" ht="46.5" customHeight="1" thickBot="1">
      <c r="A11" s="125"/>
      <c r="B11" s="109"/>
      <c r="C11" s="109"/>
      <c r="D11" s="136" t="s">
        <v>112</v>
      </c>
      <c r="E11" s="137"/>
      <c r="F11" s="137"/>
      <c r="G11" s="137"/>
      <c r="H11" s="138"/>
      <c r="I11" s="133">
        <v>5</v>
      </c>
      <c r="J11" s="126"/>
      <c r="K11" s="134"/>
    </row>
    <row r="12" spans="1:11" ht="14.25">
      <c r="A12" s="47"/>
      <c r="B12" s="47"/>
      <c r="C12" s="47"/>
      <c r="D12" s="93"/>
      <c r="E12" s="93"/>
      <c r="F12" s="93"/>
      <c r="G12" s="93"/>
      <c r="H12" s="93"/>
      <c r="I12" s="47"/>
      <c r="J12" s="47"/>
      <c r="K12" s="47"/>
    </row>
    <row r="13" spans="1:11" ht="14.25">
      <c r="A13" s="47"/>
      <c r="B13" s="47"/>
      <c r="C13" s="47"/>
      <c r="D13" s="90"/>
      <c r="E13" s="90"/>
      <c r="F13" s="90"/>
      <c r="G13" s="90"/>
      <c r="H13" s="90"/>
      <c r="I13" s="47"/>
      <c r="J13" s="47"/>
      <c r="K13" s="47"/>
    </row>
    <row r="14" spans="1:11" ht="14.25">
      <c r="A14" s="47"/>
      <c r="B14" s="47"/>
      <c r="C14" s="47"/>
      <c r="D14" s="90"/>
      <c r="E14" s="90"/>
      <c r="F14" s="90"/>
      <c r="G14" s="90"/>
      <c r="H14" s="90"/>
      <c r="I14" s="47"/>
      <c r="J14" s="47"/>
      <c r="K14" s="45"/>
    </row>
    <row r="15" spans="1:11" ht="14.25">
      <c r="A15" s="47"/>
      <c r="B15" s="47"/>
      <c r="C15" s="47"/>
      <c r="D15" s="90"/>
      <c r="E15" s="90"/>
      <c r="F15" s="90"/>
      <c r="G15" s="90"/>
      <c r="H15" s="90"/>
      <c r="I15" s="47"/>
      <c r="J15" s="47"/>
      <c r="K15" s="45"/>
    </row>
    <row r="16" spans="1:11" ht="14.25">
      <c r="A16" s="47"/>
      <c r="B16" s="47"/>
      <c r="C16" s="47"/>
      <c r="D16" s="90"/>
      <c r="E16" s="90"/>
      <c r="F16" s="90"/>
      <c r="G16" s="90"/>
      <c r="H16" s="90"/>
      <c r="I16" s="47"/>
      <c r="J16" s="47"/>
      <c r="K16" s="45"/>
    </row>
    <row r="17" spans="1:11" ht="14.25">
      <c r="A17" s="47"/>
      <c r="B17" s="47"/>
      <c r="C17" s="47"/>
      <c r="D17" s="90"/>
      <c r="E17" s="90"/>
      <c r="F17" s="90"/>
      <c r="G17" s="90"/>
      <c r="H17" s="90"/>
      <c r="I17" s="47"/>
      <c r="J17" s="47"/>
      <c r="K17" s="45"/>
    </row>
    <row r="18" spans="1:11" ht="14.25">
      <c r="A18" s="47"/>
      <c r="B18" s="47"/>
      <c r="C18" s="47"/>
      <c r="D18" s="92"/>
      <c r="E18" s="92"/>
      <c r="F18" s="92"/>
      <c r="G18" s="92"/>
      <c r="H18" s="92"/>
      <c r="I18" s="47"/>
      <c r="J18" s="47"/>
      <c r="K18" s="45"/>
    </row>
    <row r="19" spans="1:11" ht="14.25">
      <c r="A19" s="47"/>
      <c r="B19" s="47"/>
      <c r="C19" s="47"/>
      <c r="D19" s="90"/>
      <c r="E19" s="90"/>
      <c r="F19" s="90"/>
      <c r="G19" s="90"/>
      <c r="H19" s="90"/>
      <c r="I19" s="47"/>
      <c r="J19" s="47"/>
      <c r="K19" s="45"/>
    </row>
    <row r="20" spans="1:11" ht="14.25">
      <c r="A20" s="47"/>
      <c r="B20" s="47"/>
      <c r="C20" s="47"/>
      <c r="D20" s="90"/>
      <c r="E20" s="90"/>
      <c r="F20" s="90"/>
      <c r="G20" s="90"/>
      <c r="H20" s="90"/>
      <c r="I20" s="47"/>
      <c r="J20" s="47"/>
      <c r="K20" s="45"/>
    </row>
    <row r="21" spans="1:11" ht="14.25">
      <c r="A21" s="47"/>
      <c r="B21" s="47"/>
      <c r="C21" s="47"/>
      <c r="D21" s="90"/>
      <c r="E21" s="90"/>
      <c r="F21" s="90"/>
      <c r="G21" s="90"/>
      <c r="H21" s="90"/>
      <c r="I21" s="47"/>
      <c r="J21" s="47"/>
      <c r="K21" s="45"/>
    </row>
    <row r="22" spans="1:11" ht="14.25">
      <c r="A22" s="47"/>
      <c r="B22" s="47"/>
      <c r="C22" s="47"/>
      <c r="D22" s="90"/>
      <c r="E22" s="90"/>
      <c r="F22" s="90"/>
      <c r="G22" s="90"/>
      <c r="H22" s="90"/>
      <c r="I22" s="47"/>
      <c r="J22" s="47"/>
      <c r="K22" s="45"/>
    </row>
    <row r="23" spans="1:11" ht="14.25">
      <c r="A23" s="47"/>
      <c r="B23" s="47"/>
      <c r="C23" s="47"/>
      <c r="D23" s="90"/>
      <c r="E23" s="90"/>
      <c r="F23" s="90"/>
      <c r="G23" s="90"/>
      <c r="H23" s="90"/>
      <c r="I23" s="47"/>
      <c r="J23" s="47"/>
      <c r="K23" s="45"/>
    </row>
    <row r="24" spans="1:11" ht="14.25">
      <c r="A24" s="47"/>
      <c r="B24" s="47"/>
      <c r="C24" s="47"/>
      <c r="D24" s="90"/>
      <c r="E24" s="90"/>
      <c r="F24" s="90"/>
      <c r="G24" s="90"/>
      <c r="H24" s="90"/>
      <c r="I24" s="47"/>
      <c r="J24" s="47"/>
      <c r="K24" s="45"/>
    </row>
    <row r="25" spans="1:11" ht="14.25">
      <c r="A25" s="47"/>
      <c r="B25" s="47"/>
      <c r="C25" s="47"/>
      <c r="D25" s="90"/>
      <c r="E25" s="90"/>
      <c r="F25" s="90"/>
      <c r="G25" s="90"/>
      <c r="H25" s="90"/>
      <c r="I25" s="47"/>
      <c r="J25" s="47"/>
      <c r="K25" s="45"/>
    </row>
    <row r="26" spans="1:11" ht="14.25">
      <c r="A26" s="47"/>
      <c r="B26" s="47"/>
      <c r="C26" s="47"/>
      <c r="D26" s="90"/>
      <c r="E26" s="90"/>
      <c r="F26" s="90"/>
      <c r="G26" s="90"/>
      <c r="H26" s="90"/>
      <c r="I26" s="47"/>
      <c r="J26" s="47"/>
      <c r="K26" s="45"/>
    </row>
    <row r="27" spans="1:11" ht="14.25">
      <c r="A27" s="47"/>
      <c r="B27" s="47"/>
      <c r="C27" s="47"/>
      <c r="D27" s="90"/>
      <c r="E27" s="90"/>
      <c r="F27" s="90"/>
      <c r="G27" s="90"/>
      <c r="H27" s="90"/>
      <c r="I27" s="47"/>
      <c r="J27" s="47"/>
      <c r="K27" s="45"/>
    </row>
    <row r="28" spans="1:11" ht="14.25">
      <c r="A28" s="47"/>
      <c r="B28" s="47"/>
      <c r="C28" s="47"/>
      <c r="D28" s="90"/>
      <c r="E28" s="90"/>
      <c r="F28" s="90"/>
      <c r="G28" s="90"/>
      <c r="H28" s="90"/>
      <c r="I28" s="47"/>
      <c r="J28" s="47"/>
      <c r="K28" s="45"/>
    </row>
    <row r="29" spans="1:11" ht="14.25">
      <c r="A29" s="47"/>
      <c r="B29" s="47"/>
      <c r="C29" s="47"/>
      <c r="D29" s="90"/>
      <c r="E29" s="90"/>
      <c r="F29" s="90"/>
      <c r="G29" s="90"/>
      <c r="H29" s="90"/>
      <c r="I29" s="47"/>
      <c r="J29" s="47"/>
      <c r="K29" s="45"/>
    </row>
    <row r="30" spans="1:11" ht="14.25">
      <c r="A30" s="47"/>
      <c r="B30" s="47"/>
      <c r="C30" s="47"/>
      <c r="D30" s="90"/>
      <c r="E30" s="90"/>
      <c r="F30" s="90"/>
      <c r="G30" s="90"/>
      <c r="H30" s="90"/>
      <c r="I30" s="47"/>
      <c r="J30" s="47"/>
      <c r="K30" s="45"/>
    </row>
    <row r="31" spans="1:11" ht="14.25">
      <c r="A31" s="47"/>
      <c r="B31" s="47"/>
      <c r="C31" s="47"/>
      <c r="D31" s="90"/>
      <c r="E31" s="90"/>
      <c r="F31" s="90"/>
      <c r="G31" s="90"/>
      <c r="H31" s="90"/>
      <c r="I31" s="47"/>
      <c r="J31" s="47"/>
      <c r="K31" s="45"/>
    </row>
    <row r="32" spans="1:11" ht="14.25">
      <c r="A32" s="47"/>
      <c r="B32" s="47"/>
      <c r="C32" s="47"/>
      <c r="D32" s="90"/>
      <c r="E32" s="90"/>
      <c r="F32" s="90"/>
      <c r="G32" s="90"/>
      <c r="H32" s="90"/>
      <c r="I32" s="47"/>
      <c r="J32" s="47"/>
      <c r="K32" s="45"/>
    </row>
    <row r="33" spans="1:11" ht="14.25">
      <c r="A33" s="46"/>
      <c r="B33" s="46"/>
      <c r="C33" s="46"/>
      <c r="D33" s="46"/>
      <c r="E33" s="46"/>
      <c r="F33" s="46"/>
      <c r="G33" s="46"/>
      <c r="H33" s="46"/>
      <c r="I33" s="46"/>
      <c r="J33" s="46"/>
      <c r="K33" s="46"/>
    </row>
    <row r="34" spans="1:3" ht="14.25">
      <c r="A34" s="110"/>
      <c r="B34" s="110"/>
      <c r="C34" s="110"/>
    </row>
  </sheetData>
  <sheetProtection/>
  <mergeCells count="42">
    <mergeCell ref="I5:I6"/>
    <mergeCell ref="D3:H3"/>
    <mergeCell ref="D4:H4"/>
    <mergeCell ref="K3:K4"/>
    <mergeCell ref="D12:H12"/>
    <mergeCell ref="J5:J6"/>
    <mergeCell ref="K5:K6"/>
    <mergeCell ref="A7:A11"/>
    <mergeCell ref="D7:H7"/>
    <mergeCell ref="J7:J11"/>
    <mergeCell ref="K7:K11"/>
    <mergeCell ref="A5:A6"/>
    <mergeCell ref="D5:H5"/>
    <mergeCell ref="D6:H6"/>
    <mergeCell ref="D20:H20"/>
    <mergeCell ref="D21:H21"/>
    <mergeCell ref="D16:H16"/>
    <mergeCell ref="D17:H17"/>
    <mergeCell ref="D18:H18"/>
    <mergeCell ref="D13:H13"/>
    <mergeCell ref="D14:H14"/>
    <mergeCell ref="D15:H15"/>
    <mergeCell ref="D11:H11"/>
    <mergeCell ref="A1:I1"/>
    <mergeCell ref="A2:K2"/>
    <mergeCell ref="D25:H25"/>
    <mergeCell ref="D26:H26"/>
    <mergeCell ref="D27:H27"/>
    <mergeCell ref="D22:H22"/>
    <mergeCell ref="D23:H23"/>
    <mergeCell ref="D24:H24"/>
    <mergeCell ref="D19:H19"/>
    <mergeCell ref="D31:H31"/>
    <mergeCell ref="D32:H32"/>
    <mergeCell ref="B5:B11"/>
    <mergeCell ref="C5:C11"/>
    <mergeCell ref="D8:H8"/>
    <mergeCell ref="D9:H9"/>
    <mergeCell ref="D28:H28"/>
    <mergeCell ref="D29:H29"/>
    <mergeCell ref="D30:H30"/>
    <mergeCell ref="D10:H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Stephanie Martin</cp:lastModifiedBy>
  <cp:lastPrinted>2017-05-04T07:03:26Z</cp:lastPrinted>
  <dcterms:created xsi:type="dcterms:W3CDTF">2011-11-29T08:45:08Z</dcterms:created>
  <dcterms:modified xsi:type="dcterms:W3CDTF">2017-05-04T15:17:07Z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1109;#Budget|1c1fa43a-cb36-4844-8715-9a4cc93e1ac9;#1512;#MDG|734d9724-0d28-433f-bd2f-b3730612e39b;#1;#English|7f98b732-4b5b-4b70-ba90-a0eff09b5d2d;#763;#Draft|121d40a5-e62e-4d42-82e4-d6d12003de0a</vt:lpwstr>
  </property>
  <property fmtid="{D5CDD505-2E9C-101B-9397-08002B2CF9AE}" pid="6" name="UNDPPublishedDa">
    <vt:lpwstr>2018-01-30T05:00:00Z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MDG|734d9724-0d28-433f-bd2f-b3730612e39b</vt:lpwstr>
  </property>
  <property fmtid="{D5CDD505-2E9C-101B-9397-08002B2CF9AE}" pid="10" name="Operating Uni">
    <vt:lpwstr>1512;#MDG|734d9724-0d28-433f-bd2f-b3730612e39b</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Proposal</vt:lpwstr>
  </property>
  <property fmtid="{D5CDD505-2E9C-101B-9397-08002B2CF9AE}" pid="14" name="_dlc_Doc">
    <vt:lpwstr>ATLASPDC-4-77006</vt:lpwstr>
  </property>
  <property fmtid="{D5CDD505-2E9C-101B-9397-08002B2CF9AE}" pid="15" name="_dlc_DocIdItemGu">
    <vt:lpwstr>ba811b04-b7bb-46b6-bf7f-a960fd88bd17</vt:lpwstr>
  </property>
  <property fmtid="{D5CDD505-2E9C-101B-9397-08002B2CF9AE}" pid="16" name="_dlc_DocIdU">
    <vt:lpwstr>https://info.undp.org/docs/pdc/_layouts/DocIdRedir.aspx?ID=ATLASPDC-4-77006, ATLASPDC-4-77006</vt:lpwstr>
  </property>
  <property fmtid="{D5CDD505-2E9C-101B-9397-08002B2CF9AE}" pid="17" name="UNDPCount">
    <vt:lpwstr/>
  </property>
  <property fmtid="{D5CDD505-2E9C-101B-9397-08002B2CF9AE}" pid="18" name="UndpDocStat">
    <vt:lpwstr>Draft</vt:lpwstr>
  </property>
  <property fmtid="{D5CDD505-2E9C-101B-9397-08002B2CF9AE}" pid="19" name="Atlas Document Ty">
    <vt:lpwstr>1109;#Budget|1c1fa43a-cb36-4844-8715-9a4cc93e1ac9</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Budget|1c1fa43a-cb36-4844-8715-9a4cc93e1ac9</vt:lpwstr>
  </property>
  <property fmtid="{D5CDD505-2E9C-101B-9397-08002B2CF9AE}" pid="24" name="UNDPFocusAre">
    <vt:lpwstr/>
  </property>
  <property fmtid="{D5CDD505-2E9C-101B-9397-08002B2CF9AE}" pid="25" name="Outcom">
    <vt:lpwstr/>
  </property>
  <property fmtid="{D5CDD505-2E9C-101B-9397-08002B2CF9AE}" pid="26" name="UndpProject">
    <vt:lpwstr>00097148</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Andriamialitiana Harivola Razafindrakoto</vt:lpwstr>
  </property>
  <property fmtid="{D5CDD505-2E9C-101B-9397-08002B2CF9AE}" pid="47" name="display_urn:schemas-microsoft-com:office:office#Auth">
    <vt:lpwstr>Andriamialitiana Harivola Razafindrakoto</vt:lpwstr>
  </property>
</Properties>
</file>